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Vstupní hala 1.NP - P4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Vstupní hala 1.NP - P4'!$C$123:$K$161</definedName>
    <definedName name="_xlnm.Print_Area" localSheetId="1">'01 - Vstupní hala 1.NP - P4'!$C$82:$J$105,'01 - Vstupní hala 1.NP - P4'!$C$111:$K$161</definedName>
    <definedName name="_xlnm.Print_Titles" localSheetId="1">'01 - Vstupní hala 1.NP - P4'!$123:$123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BK161"/>
  <c r="J161"/>
  <c r="BK159"/>
  <c r="J159"/>
  <c r="BK157"/>
  <c r="J157"/>
  <c r="BK154"/>
  <c r="J154"/>
  <c r="BK152"/>
  <c r="J152"/>
  <c r="BK150"/>
  <c r="J150"/>
  <c r="BK148"/>
  <c r="J148"/>
  <c r="BK146"/>
  <c r="J146"/>
  <c r="BK145"/>
  <c r="J145"/>
  <c r="BK143"/>
  <c r="J143"/>
  <c r="BK141"/>
  <c r="J141"/>
  <c r="BK140"/>
  <c r="J140"/>
  <c r="BK138"/>
  <c r="J138"/>
  <c r="BK137"/>
  <c r="J137"/>
  <c r="BK136"/>
  <c r="J136"/>
  <c r="BK135"/>
  <c r="J135"/>
  <c r="BK133"/>
  <c r="J133"/>
  <c r="BK132"/>
  <c r="J132"/>
  <c r="BK131"/>
  <c r="J131"/>
  <c r="BK129"/>
  <c r="J129"/>
  <c r="BK128"/>
  <c r="J128"/>
  <c r="BK127"/>
  <c r="J127"/>
  <c i="1" r="AS94"/>
  <c i="2" l="1" r="BK126"/>
  <c r="J126"/>
  <c r="J98"/>
  <c r="P126"/>
  <c r="R126"/>
  <c r="T126"/>
  <c r="BK130"/>
  <c r="J130"/>
  <c r="J99"/>
  <c r="P130"/>
  <c r="R130"/>
  <c r="T130"/>
  <c r="E85"/>
  <c r="J89"/>
  <c r="F92"/>
  <c r="BF127"/>
  <c r="BF128"/>
  <c r="BF129"/>
  <c r="BF131"/>
  <c r="BF132"/>
  <c r="BF133"/>
  <c r="BF135"/>
  <c r="BF136"/>
  <c r="BF137"/>
  <c r="BF138"/>
  <c r="BF140"/>
  <c r="BF141"/>
  <c r="BF143"/>
  <c r="BF145"/>
  <c r="BF146"/>
  <c r="BF148"/>
  <c r="BF150"/>
  <c r="BF152"/>
  <c r="BF154"/>
  <c r="BF157"/>
  <c r="BF159"/>
  <c r="BF161"/>
  <c r="BK153"/>
  <c r="J153"/>
  <c r="J100"/>
  <c r="BK156"/>
  <c r="J156"/>
  <c r="J102"/>
  <c r="BK158"/>
  <c r="J158"/>
  <c r="J103"/>
  <c r="BK160"/>
  <c r="J160"/>
  <c r="J104"/>
  <c r="F33"/>
  <c i="1" r="AZ95"/>
  <c r="AZ94"/>
  <c r="W29"/>
  <c i="2" r="J33"/>
  <c i="1" r="AV95"/>
  <c i="2" r="F35"/>
  <c i="1" r="BB95"/>
  <c r="BB94"/>
  <c r="W31"/>
  <c i="2" r="F36"/>
  <c i="1" r="BC95"/>
  <c r="BC94"/>
  <c r="W32"/>
  <c i="2" r="F37"/>
  <c i="1" r="BD95"/>
  <c r="BD94"/>
  <c r="W33"/>
  <c i="2" l="1" r="T125"/>
  <c r="T124"/>
  <c r="R125"/>
  <c r="R124"/>
  <c r="P125"/>
  <c r="P124"/>
  <c i="1" r="AU95"/>
  <c i="2" r="BK125"/>
  <c r="J125"/>
  <c r="J97"/>
  <c r="BK155"/>
  <c r="J155"/>
  <c r="J101"/>
  <c i="1" r="AU94"/>
  <c r="AV94"/>
  <c r="AK29"/>
  <c r="AX94"/>
  <c r="AY94"/>
  <c i="2" r="F34"/>
  <c i="1" r="BA95"/>
  <c r="BA94"/>
  <c r="W30"/>
  <c i="2" r="J34"/>
  <c i="1" r="AW95"/>
  <c r="AT95"/>
  <c i="2" l="1" r="BK124"/>
  <c r="J124"/>
  <c r="J96"/>
  <c i="1" r="AW94"/>
  <c r="AK30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<sst xmlns="http://schemas.openxmlformats.org/spreadsheetml/2006/main">
  <si>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</si>
  <si>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</si>
  <si>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</si>
  <si>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</si>
  <si>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{47206ed6-85e7-4e40-9c10-21071a25ebe5}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</si>
  <si>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</si>
  <si>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</si>
  <si>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</si>
  <si>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</si>
  <si>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</si>
  <si>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</si>
  <si>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</si>
  <si>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</si>
  <si>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</si>
  <si>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</si>
  <si>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</si>
  <si>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</si>
  <si>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4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</si>
  <si>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</si>
  <si>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</si>
  <si>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</si>
  <si>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</si>
  <si>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</si>
  <si>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</si>
  <si>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</si>
  <si>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</si>
  <si>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</si>
  <si>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</si>
  <si>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</si>
  <si>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</si>
  <si>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</si>
  <si>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</si>
  <si>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</si>
  <si>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</si>
  <si>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</si>
  <si>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</si>
  <si>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</si>
  <si>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</si>
  <si>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</si>
  <si>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</si>
  <si>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</si>
  <si>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</si>
  <si>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</si>
  <si>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</si>
  <si>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</si>
  <si>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</si>
  <si>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</si>
  <si>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</si>
  <si>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</si>
  <si>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</si>
  <si>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</si>
  <si>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</si>
  <si>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</si>
  <si>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</si>
  <si>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</si>
  <si>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</si>
  <si>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</si>
  <si>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</si>
  <si>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</si>
  <si>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</si>
  <si>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</si>
  <si>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</si>
  <si>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</si>
  <si>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</si>
  <si>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</si>
  <si>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</si>
  <si>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</si>
  <si>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</si>
  <si>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</si>
  <si>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</si>
  <si>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</si>
  <si>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</si>
  <si>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</si>
  <si>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</si>
  <si>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</si>
  <si>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</si>
  <si>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</si>
  <si>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</si>
  <si>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</si>
  <si>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</si>
  <si>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</si>
  <si>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</si>
  <si>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</si>
  <si>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</si>
  <si>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</si>
  <si>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</si>
  <si>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Vstupní hala 1.NP - P4</t>
  </si>
  <si>
    <t>STA</t>
  </si>
  <si>
    <t>1</t>
  </si>
  <si>
    <t>{05341c86-3c88-44e7-8935-b3c8824b5d94}</t>
  </si>
  <si>
    <t>KRYCÍ LIST SOUPISU PRACÍ</t>
  </si>
  <si>
    <t>Objekt:</t>
  </si>
  <si>
    <t>01 - Vstupní hala 1.NP - P4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</si>
  <si>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</si>
  <si>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</si>
  <si>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</si>
  <si>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</si>
  <si>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</si>
  <si>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</si>
  <si>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</si>
  <si>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</si>
  <si>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</si>
  <si>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</si>
  <si>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</si>
  <si>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</si>
  <si>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</si>
  <si>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</si>
  <si>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</si>
  <si>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</si>
  <si>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</si>
  <si>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</si>
  <si>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</si>
  <si>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</si>
  <si>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</si>
  <si>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</si>
  <si>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</si>
  <si>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</si>
  <si>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</si>
  <si>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</si>
  <si>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</si>
  <si>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</si>
  <si>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</si>
  <si>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</si>
  <si>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</si>
  <si>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</si>
  <si>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</si>
  <si>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</si>
  <si>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</si>
  <si>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</si>
  <si>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</si>
  <si>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</si>
  <si>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</si>
  <si>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</si>
  <si>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</si>
  <si>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</si>
  <si>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</si>
  <si>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</si>
  <si>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</si>
  <si>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</si>
  <si>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</si>
  <si>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</si>
  <si>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</si>
  <si>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</si>
  <si>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</si>
  <si>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</si>
  <si>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</si>
  <si>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</si>
  <si>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</si>
  <si>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</si>
  <si>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</si>
  <si>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</si>
  <si>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</si>
  <si>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</si>
  <si>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776251311</t>
  </si>
  <si>
    <t>Lepení pásů z přírodního linolea (marmolea) 2-složkovým lepidlem</t>
  </si>
  <si>
    <t>203458656</t>
  </si>
  <si>
    <t>VV</t>
  </si>
  <si>
    <t>86,40+72,2*0,15</t>
  </si>
  <si>
    <t>7</t>
  </si>
  <si>
    <t>776141124</t>
  </si>
  <si>
    <t>Vyrovnání podkladu povlakových podlah stěrkou pevnosti 30 MPa tl 20 mm, vč. tmelů a stavební přípomoci, po plánovaných úpravách a demontáží v konstrukci podlahy</t>
  </si>
  <si>
    <t>-2017404004</t>
  </si>
  <si>
    <t>8</t>
  </si>
  <si>
    <t>776141124.1</t>
  </si>
  <si>
    <t xml:space="preserve">Úpravy podkladu v místech dveří pro napojení podlah a vyrovnání výšek,mezi chodbou a okolními prostory </t>
  </si>
  <si>
    <t>1668527227</t>
  </si>
  <si>
    <t>9</t>
  </si>
  <si>
    <t>776141124.2</t>
  </si>
  <si>
    <t>Úpravy rozvodů v podlaze pro "bufetový pult" vč začištění pro pokládku nových krytin</t>
  </si>
  <si>
    <t>-339902263</t>
  </si>
  <si>
    <t>10</t>
  </si>
  <si>
    <t>M</t>
  </si>
  <si>
    <t>607561110</t>
  </si>
  <si>
    <t>krytina podlahová Marmoleum, šířka 2 m, tl. 2,5 mm (referenční MARMOLEUM Home H33)</t>
  </si>
  <si>
    <t>32</t>
  </si>
  <si>
    <t>-1706552939</t>
  </si>
  <si>
    <t>97,23*1,1 'Přepočtené koeficientem množství</t>
  </si>
  <si>
    <t>11</t>
  </si>
  <si>
    <t>776251411</t>
  </si>
  <si>
    <t>Spoj podlah z přírodního linolea (marmolea) svařováním za tepla</t>
  </si>
  <si>
    <t>896106943</t>
  </si>
  <si>
    <t>12</t>
  </si>
  <si>
    <t>776411111</t>
  </si>
  <si>
    <t>Montáž obvodových soklíků výšky do 80 mm</t>
  </si>
  <si>
    <t>328812674</t>
  </si>
  <si>
    <t>82,40-6*0,80-3,30-2*1,00-1,10</t>
  </si>
  <si>
    <t>13</t>
  </si>
  <si>
    <t>283421400</t>
  </si>
  <si>
    <t>lišty ukončovací pro sokly délka 2,5 m barva bílá</t>
  </si>
  <si>
    <t>1696398306</t>
  </si>
  <si>
    <t>75,4636989931108*1,02 'Přepočtené koeficientem množství</t>
  </si>
  <si>
    <t>14</t>
  </si>
  <si>
    <t>776421211</t>
  </si>
  <si>
    <t>Montáž schodišťových samolepících lišt</t>
  </si>
  <si>
    <t>845056709</t>
  </si>
  <si>
    <t>28342160</t>
  </si>
  <si>
    <t>hrana schodová s lemovým ukončením z PVC 30x35x3mm</t>
  </si>
  <si>
    <t>329786008</t>
  </si>
  <si>
    <t>4,5*1,02 'Přepočtené koeficientem množství</t>
  </si>
  <si>
    <t>776421312</t>
  </si>
  <si>
    <t>Montáž přechodových šroubovaných lišt</t>
  </si>
  <si>
    <t>773865843</t>
  </si>
  <si>
    <t>5*0,80+2,5*2</t>
  </si>
  <si>
    <t>17</t>
  </si>
  <si>
    <t>55343110</t>
  </si>
  <si>
    <t>profil přechodový Al narážecí 30mm stříbro</t>
  </si>
  <si>
    <t>-1294238568</t>
  </si>
  <si>
    <t>9*1,02 'Přepočtené koeficientem množství</t>
  </si>
  <si>
    <t>18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</si>
  <si>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</si>
  <si>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</si>
  <si>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</si>
  <si>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</si>
  <si>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</si>
  <si>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</si>
  <si>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19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</si>
  <si>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</si>
  <si>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</si>
  <si>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</si>
  <si>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</si>
  <si>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</si>
  <si>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</si>
  <si>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</si>
  <si>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20</t>
  </si>
  <si>
    <t>030001000</t>
  </si>
  <si>
    <t>1024</t>
  </si>
  <si>
    <t>-1975613562</t>
  </si>
  <si>
    <t>VRN4</t>
  </si>
  <si>
    <t>Inženýrská činnost</t>
  </si>
  <si>
    <t>045002000</t>
  </si>
  <si>
    <t>Kompletační a koordinační činnost</t>
  </si>
  <si>
    <t>-172225209</t>
  </si>
  <si>
    <t>VRN7</t>
  </si>
  <si>
    <t>Provozní vlivy</t>
  </si>
  <si>
    <t>22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</si>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</sst>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4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Vstupní hala 1.NP - P4'!J30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Vstupní hala 1.NP - P4'!P124</f>
        <v>0</v>
      </c>
      <c r="AV95" s="109">
        <f>'01 - Vstupní hala 1.NP - P4'!J33</f>
        <v>0</v>
      </c>
      <c r="AW95" s="109">
        <f>'01 - Vstupní hala 1.NP - P4'!J34</f>
        <v>0</v>
      </c>
      <c r="AX95" s="109">
        <f>'01 - Vstupní hala 1.NP - P4'!J35</f>
        <v>0</v>
      </c>
      <c r="AY95" s="109">
        <f>'01 - Vstupní hala 1.NP - P4'!J36</f>
        <v>0</v>
      </c>
      <c r="AZ95" s="109">
        <f>'01 - Vstupní hala 1.NP - P4'!F33</f>
        <v>0</v>
      </c>
      <c r="BA95" s="109">
        <f>'01 - Vstupní hala 1.NP - P4'!F34</f>
        <v>0</v>
      </c>
      <c r="BB95" s="109">
        <f>'01 - Vstupní hala 1.NP - P4'!F35</f>
        <v>0</v>
      </c>
      <c r="BC95" s="109">
        <f>'01 - Vstupní hala 1.NP - P4'!F36</f>
        <v>0</v>
      </c>
      <c r="BD95" s="111">
        <f>'01 - Vstupní hala 1.NP - P4'!F37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stupní hala 1.NP - P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90</v>
      </c>
      <c r="L4" s="19"/>
      <c r="M4" s="113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4" t="str">
        <f>'Rekapitulace stavby'!K6</f>
        <v>Nová podlaha chodeb LINOLEUM - PAVILON 4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18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19" t="s">
        <v>44</v>
      </c>
      <c r="E33" s="29" t="s">
        <v>45</v>
      </c>
      <c r="F33" s="120">
        <f>ROUND((SUM(BE124:BE161)),  2)</f>
        <v>0</v>
      </c>
      <c r="G33" s="35"/>
      <c r="H33" s="35"/>
      <c r="I33" s="121">
        <v>0.20999999999999999</v>
      </c>
      <c r="J33" s="120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0">
        <f>ROUND((SUM(BF124:BF161)),  2)</f>
        <v>0</v>
      </c>
      <c r="G34" s="35"/>
      <c r="H34" s="35"/>
      <c r="I34" s="121">
        <v>0.14999999999999999</v>
      </c>
      <c r="J34" s="120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0">
        <f>ROUND((SUM(BG124:BG161)),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0">
        <f>ROUND((SUM(BH124:BH161)),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0">
        <f>ROUND((SUM(BI124:BI161)),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2"/>
      <c r="D39" s="123" t="s">
        <v>50</v>
      </c>
      <c r="E39" s="78"/>
      <c r="F39" s="78"/>
      <c r="G39" s="124" t="s">
        <v>51</v>
      </c>
      <c r="H39" s="125" t="s">
        <v>52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28" t="s">
        <v>56</v>
      </c>
      <c r="G61" s="55" t="s">
        <v>55</v>
      </c>
      <c r="H61" s="38"/>
      <c r="I61" s="38"/>
      <c r="J61" s="129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28" t="s">
        <v>56</v>
      </c>
      <c r="G76" s="55" t="s">
        <v>55</v>
      </c>
      <c r="H76" s="38"/>
      <c r="I76" s="38"/>
      <c r="J76" s="129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4" t="str">
        <f>E7</f>
        <v>Nová podlaha chodeb LINOLEUM - PAVILON 4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01 - Vstupní hala 1.NP - P4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0" t="s">
        <v>94</v>
      </c>
      <c r="D94" s="122"/>
      <c r="E94" s="122"/>
      <c r="F94" s="122"/>
      <c r="G94" s="122"/>
      <c r="H94" s="122"/>
      <c r="I94" s="122"/>
      <c r="J94" s="131" t="s">
        <v>95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2" t="s">
        <v>96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97</v>
      </c>
    </row>
    <row r="97" s="9" customFormat="1" ht="24.96" customHeight="1">
      <c r="A97" s="9"/>
      <c r="B97" s="133"/>
      <c r="C97" s="9"/>
      <c r="D97" s="134" t="s">
        <v>98</v>
      </c>
      <c r="E97" s="135"/>
      <c r="F97" s="135"/>
      <c r="G97" s="135"/>
      <c r="H97" s="135"/>
      <c r="I97" s="135"/>
      <c r="J97" s="136">
        <f>J125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99</v>
      </c>
      <c r="E98" s="139"/>
      <c r="F98" s="139"/>
      <c r="G98" s="139"/>
      <c r="H98" s="139"/>
      <c r="I98" s="139"/>
      <c r="J98" s="140">
        <f>J126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100</v>
      </c>
      <c r="E99" s="139"/>
      <c r="F99" s="139"/>
      <c r="G99" s="139"/>
      <c r="H99" s="139"/>
      <c r="I99" s="139"/>
      <c r="J99" s="140">
        <f>J130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101</v>
      </c>
      <c r="E100" s="139"/>
      <c r="F100" s="139"/>
      <c r="G100" s="139"/>
      <c r="H100" s="139"/>
      <c r="I100" s="139"/>
      <c r="J100" s="140">
        <f>J153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3"/>
      <c r="C101" s="9"/>
      <c r="D101" s="134" t="s">
        <v>102</v>
      </c>
      <c r="E101" s="135"/>
      <c r="F101" s="135"/>
      <c r="G101" s="135"/>
      <c r="H101" s="135"/>
      <c r="I101" s="135"/>
      <c r="J101" s="136">
        <f>J155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7"/>
      <c r="C102" s="10"/>
      <c r="D102" s="138" t="s">
        <v>103</v>
      </c>
      <c r="E102" s="139"/>
      <c r="F102" s="139"/>
      <c r="G102" s="139"/>
      <c r="H102" s="139"/>
      <c r="I102" s="139"/>
      <c r="J102" s="140">
        <f>J156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104</v>
      </c>
      <c r="E103" s="139"/>
      <c r="F103" s="139"/>
      <c r="G103" s="139"/>
      <c r="H103" s="139"/>
      <c r="I103" s="139"/>
      <c r="J103" s="140">
        <f>J158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105</v>
      </c>
      <c r="E104" s="139"/>
      <c r="F104" s="139"/>
      <c r="G104" s="139"/>
      <c r="H104" s="139"/>
      <c r="I104" s="139"/>
      <c r="J104" s="140">
        <f>J160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4" t="str">
        <f>E7</f>
        <v>Nová podlaha chodeb LINOLEUM - PAVILON 4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01 - Vstupní hala 1.NP - P4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1"/>
      <c r="B123" s="142"/>
      <c r="C123" s="143" t="s">
        <v>107</v>
      </c>
      <c r="D123" s="144" t="s">
        <v>65</v>
      </c>
      <c r="E123" s="144" t="s">
        <v>61</v>
      </c>
      <c r="F123" s="144" t="s">
        <v>62</v>
      </c>
      <c r="G123" s="144" t="s">
        <v>108</v>
      </c>
      <c r="H123" s="144" t="s">
        <v>109</v>
      </c>
      <c r="I123" s="144" t="s">
        <v>110</v>
      </c>
      <c r="J123" s="144" t="s">
        <v>95</v>
      </c>
      <c r="K123" s="145" t="s">
        <v>111</v>
      </c>
      <c r="L123" s="146"/>
      <c r="M123" s="83" t="s">
        <v>1</v>
      </c>
      <c r="N123" s="84" t="s">
        <v>44</v>
      </c>
      <c r="O123" s="84" t="s">
        <v>112</v>
      </c>
      <c r="P123" s="84" t="s">
        <v>113</v>
      </c>
      <c r="Q123" s="84" t="s">
        <v>114</v>
      </c>
      <c r="R123" s="84" t="s">
        <v>115</v>
      </c>
      <c r="S123" s="84" t="s">
        <v>116</v>
      </c>
      <c r="T123" s="85" t="s">
        <v>117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118</v>
      </c>
      <c r="D124" s="35"/>
      <c r="E124" s="35"/>
      <c r="F124" s="35"/>
      <c r="G124" s="35"/>
      <c r="H124" s="35"/>
      <c r="I124" s="35"/>
      <c r="J124" s="147">
        <f>BK124</f>
        <v>0</v>
      </c>
      <c r="K124" s="35"/>
      <c r="L124" s="36"/>
      <c r="M124" s="86"/>
      <c r="N124" s="70"/>
      <c r="O124" s="87"/>
      <c r="P124" s="148">
        <f>P125+P155</f>
        <v>0</v>
      </c>
      <c r="Q124" s="87"/>
      <c r="R124" s="148">
        <f>R125+R155</f>
        <v>1.87911685</v>
      </c>
      <c r="S124" s="87"/>
      <c r="T124" s="149">
        <f>T125+T155</f>
        <v>0.2314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97</v>
      </c>
      <c r="BK124" s="150">
        <f>BK125+BK155</f>
        <v>0</v>
      </c>
    </row>
    <row r="125" s="12" customFormat="1" ht="25.92" customHeight="1">
      <c r="A125" s="12"/>
      <c r="B125" s="151"/>
      <c r="C125" s="12"/>
      <c r="D125" s="152" t="s">
        <v>79</v>
      </c>
      <c r="E125" s="153" t="s">
        <v>119</v>
      </c>
      <c r="F125" s="153" t="s">
        <v>120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P126+P130+P153</f>
        <v>0</v>
      </c>
      <c r="Q125" s="157"/>
      <c r="R125" s="158">
        <f>R126+R130+R153</f>
        <v>1.87911685</v>
      </c>
      <c r="S125" s="157"/>
      <c r="T125" s="159">
        <f>T126+T130+T153</f>
        <v>0.2314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121</v>
      </c>
      <c r="AT125" s="160" t="s">
        <v>79</v>
      </c>
      <c r="AU125" s="160" t="s">
        <v>80</v>
      </c>
      <c r="AY125" s="152" t="s">
        <v>122</v>
      </c>
      <c r="BK125" s="161">
        <f>BK126+BK130+BK153</f>
        <v>0</v>
      </c>
    </row>
    <row r="126" s="12" customFormat="1" ht="22.8" customHeight="1">
      <c r="A126" s="12"/>
      <c r="B126" s="151"/>
      <c r="C126" s="12"/>
      <c r="D126" s="152" t="s">
        <v>79</v>
      </c>
      <c r="E126" s="162" t="s">
        <v>123</v>
      </c>
      <c r="F126" s="162" t="s">
        <v>124</v>
      </c>
      <c r="G126" s="12"/>
      <c r="H126" s="12"/>
      <c r="I126" s="154"/>
      <c r="J126" s="163">
        <f>BK126</f>
        <v>0</v>
      </c>
      <c r="K126" s="12"/>
      <c r="L126" s="151"/>
      <c r="M126" s="156"/>
      <c r="N126" s="157"/>
      <c r="O126" s="157"/>
      <c r="P126" s="158">
        <f>SUM(P127:P129)</f>
        <v>0</v>
      </c>
      <c r="Q126" s="157"/>
      <c r="R126" s="158">
        <f>SUM(R127:R129)</f>
        <v>0.10680000000000001</v>
      </c>
      <c r="S126" s="157"/>
      <c r="T126" s="159">
        <f>SUM(T127:T129)</f>
        <v>0.2314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121</v>
      </c>
      <c r="AT126" s="160" t="s">
        <v>79</v>
      </c>
      <c r="AU126" s="160" t="s">
        <v>88</v>
      </c>
      <c r="AY126" s="152" t="s">
        <v>122</v>
      </c>
      <c r="BK126" s="161">
        <f>SUM(BK127:BK129)</f>
        <v>0</v>
      </c>
    </row>
    <row r="127" s="2" customFormat="1" ht="24.15" customHeight="1">
      <c r="A127" s="35"/>
      <c r="B127" s="164"/>
      <c r="C127" s="165" t="s">
        <v>88</v>
      </c>
      <c r="D127" s="165" t="s">
        <v>125</v>
      </c>
      <c r="E127" s="166" t="s">
        <v>126</v>
      </c>
      <c r="F127" s="167" t="s">
        <v>127</v>
      </c>
      <c r="G127" s="168" t="s">
        <v>128</v>
      </c>
      <c r="H127" s="169">
        <v>71.200000000000003</v>
      </c>
      <c r="I127" s="170"/>
      <c r="J127" s="171">
        <f>ROUND(I127*H127,2)</f>
        <v>0</v>
      </c>
      <c r="K127" s="167" t="s">
        <v>129</v>
      </c>
      <c r="L127" s="36"/>
      <c r="M127" s="172" t="s">
        <v>1</v>
      </c>
      <c r="N127" s="173" t="s">
        <v>46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0.0032499999999999999</v>
      </c>
      <c r="T127" s="175">
        <f>S127*H127</f>
        <v>0.2314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130</v>
      </c>
      <c r="AT127" s="176" t="s">
        <v>125</v>
      </c>
      <c r="AU127" s="176" t="s">
        <v>121</v>
      </c>
      <c r="AY127" s="16" t="s">
        <v>122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121</v>
      </c>
      <c r="BK127" s="177">
        <f>ROUND(I127*H127,2)</f>
        <v>0</v>
      </c>
      <c r="BL127" s="16" t="s">
        <v>130</v>
      </c>
      <c r="BM127" s="176" t="s">
        <v>131</v>
      </c>
    </row>
    <row r="128" s="2" customFormat="1" ht="14.4" customHeight="1">
      <c r="A128" s="35"/>
      <c r="B128" s="164"/>
      <c r="C128" s="165" t="s">
        <v>121</v>
      </c>
      <c r="D128" s="165" t="s">
        <v>125</v>
      </c>
      <c r="E128" s="166" t="s">
        <v>132</v>
      </c>
      <c r="F128" s="167" t="s">
        <v>133</v>
      </c>
      <c r="G128" s="168" t="s">
        <v>128</v>
      </c>
      <c r="H128" s="169">
        <v>71.200000000000003</v>
      </c>
      <c r="I128" s="170"/>
      <c r="J128" s="171">
        <f>ROUND(I128*H128,2)</f>
        <v>0</v>
      </c>
      <c r="K128" s="167" t="s">
        <v>134</v>
      </c>
      <c r="L128" s="36"/>
      <c r="M128" s="172" t="s">
        <v>1</v>
      </c>
      <c r="N128" s="173" t="s">
        <v>46</v>
      </c>
      <c r="O128" s="74"/>
      <c r="P128" s="174">
        <f>O128*H128</f>
        <v>0</v>
      </c>
      <c r="Q128" s="174">
        <v>0.0015</v>
      </c>
      <c r="R128" s="174">
        <f>Q128*H128</f>
        <v>0.10680000000000001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130</v>
      </c>
      <c r="AT128" s="176" t="s">
        <v>125</v>
      </c>
      <c r="AU128" s="176" t="s">
        <v>121</v>
      </c>
      <c r="AY128" s="16" t="s">
        <v>122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121</v>
      </c>
      <c r="BK128" s="177">
        <f>ROUND(I128*H128,2)</f>
        <v>0</v>
      </c>
      <c r="BL128" s="16" t="s">
        <v>130</v>
      </c>
      <c r="BM128" s="176" t="s">
        <v>135</v>
      </c>
    </row>
    <row r="129" s="2" customFormat="1" ht="14.4" customHeight="1">
      <c r="A129" s="35"/>
      <c r="B129" s="164"/>
      <c r="C129" s="165" t="s">
        <v>136</v>
      </c>
      <c r="D129" s="165" t="s">
        <v>125</v>
      </c>
      <c r="E129" s="166" t="s">
        <v>137</v>
      </c>
      <c r="F129" s="167" t="s">
        <v>138</v>
      </c>
      <c r="G129" s="168" t="s">
        <v>139</v>
      </c>
      <c r="H129" s="169">
        <v>1</v>
      </c>
      <c r="I129" s="170"/>
      <c r="J129" s="171">
        <f>ROUND(I129*H129,2)</f>
        <v>0</v>
      </c>
      <c r="K129" s="167" t="s">
        <v>1</v>
      </c>
      <c r="L129" s="36"/>
      <c r="M129" s="172" t="s">
        <v>1</v>
      </c>
      <c r="N129" s="173" t="s">
        <v>46</v>
      </c>
      <c r="O129" s="7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6" t="s">
        <v>130</v>
      </c>
      <c r="AT129" s="176" t="s">
        <v>125</v>
      </c>
      <c r="AU129" s="176" t="s">
        <v>121</v>
      </c>
      <c r="AY129" s="16" t="s">
        <v>122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6" t="s">
        <v>121</v>
      </c>
      <c r="BK129" s="177">
        <f>ROUND(I129*H129,2)</f>
        <v>0</v>
      </c>
      <c r="BL129" s="16" t="s">
        <v>130</v>
      </c>
      <c r="BM129" s="176" t="s">
        <v>140</v>
      </c>
    </row>
    <row r="130" s="12" customFormat="1" ht="22.8" customHeight="1">
      <c r="A130" s="12"/>
      <c r="B130" s="151"/>
      <c r="C130" s="12"/>
      <c r="D130" s="152" t="s">
        <v>79</v>
      </c>
      <c r="E130" s="162" t="s">
        <v>141</v>
      </c>
      <c r="F130" s="162" t="s">
        <v>142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SUM(P131:P152)</f>
        <v>0</v>
      </c>
      <c r="Q130" s="157"/>
      <c r="R130" s="158">
        <f>SUM(R131:R152)</f>
        <v>1.76659685</v>
      </c>
      <c r="S130" s="157"/>
      <c r="T130" s="159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121</v>
      </c>
      <c r="AT130" s="160" t="s">
        <v>79</v>
      </c>
      <c r="AU130" s="160" t="s">
        <v>88</v>
      </c>
      <c r="AY130" s="152" t="s">
        <v>122</v>
      </c>
      <c r="BK130" s="161">
        <f>SUM(BK131:BK152)</f>
        <v>0</v>
      </c>
    </row>
    <row r="131" s="2" customFormat="1" ht="14.4" customHeight="1">
      <c r="A131" s="35"/>
      <c r="B131" s="164"/>
      <c r="C131" s="165" t="s">
        <v>143</v>
      </c>
      <c r="D131" s="165" t="s">
        <v>125</v>
      </c>
      <c r="E131" s="166" t="s">
        <v>144</v>
      </c>
      <c r="F131" s="167" t="s">
        <v>145</v>
      </c>
      <c r="G131" s="168" t="s">
        <v>146</v>
      </c>
      <c r="H131" s="169">
        <v>86.400000000000006</v>
      </c>
      <c r="I131" s="170"/>
      <c r="J131" s="171">
        <f>ROUND(I131*H131,2)</f>
        <v>0</v>
      </c>
      <c r="K131" s="167" t="s">
        <v>134</v>
      </c>
      <c r="L131" s="36"/>
      <c r="M131" s="172" t="s">
        <v>1</v>
      </c>
      <c r="N131" s="173" t="s">
        <v>46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130</v>
      </c>
      <c r="AT131" s="176" t="s">
        <v>125</v>
      </c>
      <c r="AU131" s="176" t="s">
        <v>121</v>
      </c>
      <c r="AY131" s="16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121</v>
      </c>
      <c r="BK131" s="177">
        <f>ROUND(I131*H131,2)</f>
        <v>0</v>
      </c>
      <c r="BL131" s="16" t="s">
        <v>130</v>
      </c>
      <c r="BM131" s="176" t="s">
        <v>147</v>
      </c>
    </row>
    <row r="132" s="2" customFormat="1" ht="24.15" customHeight="1">
      <c r="A132" s="35"/>
      <c r="B132" s="164"/>
      <c r="C132" s="165" t="s">
        <v>148</v>
      </c>
      <c r="D132" s="165" t="s">
        <v>125</v>
      </c>
      <c r="E132" s="166" t="s">
        <v>149</v>
      </c>
      <c r="F132" s="167" t="s">
        <v>150</v>
      </c>
      <c r="G132" s="168" t="s">
        <v>146</v>
      </c>
      <c r="H132" s="169">
        <v>86.400000000000006</v>
      </c>
      <c r="I132" s="170"/>
      <c r="J132" s="171">
        <f>ROUND(I132*H132,2)</f>
        <v>0</v>
      </c>
      <c r="K132" s="167" t="s">
        <v>129</v>
      </c>
      <c r="L132" s="36"/>
      <c r="M132" s="172" t="s">
        <v>1</v>
      </c>
      <c r="N132" s="173" t="s">
        <v>46</v>
      </c>
      <c r="O132" s="74"/>
      <c r="P132" s="174">
        <f>O132*H132</f>
        <v>0</v>
      </c>
      <c r="Q132" s="174">
        <v>0.00020000000000000001</v>
      </c>
      <c r="R132" s="174">
        <f>Q132*H132</f>
        <v>0.017280000000000004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130</v>
      </c>
      <c r="AT132" s="176" t="s">
        <v>125</v>
      </c>
      <c r="AU132" s="176" t="s">
        <v>121</v>
      </c>
      <c r="AY132" s="16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121</v>
      </c>
      <c r="BK132" s="177">
        <f>ROUND(I132*H132,2)</f>
        <v>0</v>
      </c>
      <c r="BL132" s="16" t="s">
        <v>130</v>
      </c>
      <c r="BM132" s="176" t="s">
        <v>151</v>
      </c>
    </row>
    <row r="133" s="2" customFormat="1" ht="24.15" customHeight="1">
      <c r="A133" s="35"/>
      <c r="B133" s="164"/>
      <c r="C133" s="165" t="s">
        <v>152</v>
      </c>
      <c r="D133" s="165" t="s">
        <v>125</v>
      </c>
      <c r="E133" s="166" t="s">
        <v>153</v>
      </c>
      <c r="F133" s="167" t="s">
        <v>154</v>
      </c>
      <c r="G133" s="168" t="s">
        <v>146</v>
      </c>
      <c r="H133" s="169">
        <v>97.230000000000004</v>
      </c>
      <c r="I133" s="170"/>
      <c r="J133" s="171">
        <f>ROUND(I133*H133,2)</f>
        <v>0</v>
      </c>
      <c r="K133" s="167" t="s">
        <v>134</v>
      </c>
      <c r="L133" s="36"/>
      <c r="M133" s="172" t="s">
        <v>1</v>
      </c>
      <c r="N133" s="173" t="s">
        <v>46</v>
      </c>
      <c r="O133" s="74"/>
      <c r="P133" s="174">
        <f>O133*H133</f>
        <v>0</v>
      </c>
      <c r="Q133" s="174">
        <v>0.00069999999999999999</v>
      </c>
      <c r="R133" s="174">
        <f>Q133*H133</f>
        <v>0.068060999999999996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130</v>
      </c>
      <c r="AT133" s="176" t="s">
        <v>125</v>
      </c>
      <c r="AU133" s="176" t="s">
        <v>121</v>
      </c>
      <c r="AY133" s="16" t="s">
        <v>122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121</v>
      </c>
      <c r="BK133" s="177">
        <f>ROUND(I133*H133,2)</f>
        <v>0</v>
      </c>
      <c r="BL133" s="16" t="s">
        <v>130</v>
      </c>
      <c r="BM133" s="176" t="s">
        <v>155</v>
      </c>
    </row>
    <row r="134" s="13" customFormat="1">
      <c r="A134" s="13"/>
      <c r="B134" s="178"/>
      <c r="C134" s="13"/>
      <c r="D134" s="179" t="s">
        <v>156</v>
      </c>
      <c r="E134" s="180" t="s">
        <v>1</v>
      </c>
      <c r="F134" s="181" t="s">
        <v>157</v>
      </c>
      <c r="G134" s="13"/>
      <c r="H134" s="182">
        <v>97.230000000000004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156</v>
      </c>
      <c r="AU134" s="180" t="s">
        <v>121</v>
      </c>
      <c r="AV134" s="13" t="s">
        <v>121</v>
      </c>
      <c r="AW134" s="13" t="s">
        <v>36</v>
      </c>
      <c r="AX134" s="13" t="s">
        <v>88</v>
      </c>
      <c r="AY134" s="180" t="s">
        <v>122</v>
      </c>
    </row>
    <row r="135" s="2" customFormat="1" ht="49.05" customHeight="1">
      <c r="A135" s="35"/>
      <c r="B135" s="164"/>
      <c r="C135" s="165" t="s">
        <v>158</v>
      </c>
      <c r="D135" s="165" t="s">
        <v>125</v>
      </c>
      <c r="E135" s="166" t="s">
        <v>159</v>
      </c>
      <c r="F135" s="167" t="s">
        <v>160</v>
      </c>
      <c r="G135" s="168" t="s">
        <v>146</v>
      </c>
      <c r="H135" s="169">
        <v>86.400000000000006</v>
      </c>
      <c r="I135" s="170"/>
      <c r="J135" s="171">
        <f>ROUND(I135*H135,2)</f>
        <v>0</v>
      </c>
      <c r="K135" s="167" t="s">
        <v>129</v>
      </c>
      <c r="L135" s="36"/>
      <c r="M135" s="172" t="s">
        <v>1</v>
      </c>
      <c r="N135" s="173" t="s">
        <v>46</v>
      </c>
      <c r="O135" s="74"/>
      <c r="P135" s="174">
        <f>O135*H135</f>
        <v>0</v>
      </c>
      <c r="Q135" s="174">
        <v>0.014999999999999999</v>
      </c>
      <c r="R135" s="174">
        <f>Q135*H135</f>
        <v>1.296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130</v>
      </c>
      <c r="AT135" s="176" t="s">
        <v>125</v>
      </c>
      <c r="AU135" s="176" t="s">
        <v>121</v>
      </c>
      <c r="AY135" s="16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121</v>
      </c>
      <c r="BK135" s="177">
        <f>ROUND(I135*H135,2)</f>
        <v>0</v>
      </c>
      <c r="BL135" s="16" t="s">
        <v>130</v>
      </c>
      <c r="BM135" s="176" t="s">
        <v>161</v>
      </c>
    </row>
    <row r="136" s="2" customFormat="1" ht="24.15" customHeight="1">
      <c r="A136" s="35"/>
      <c r="B136" s="164"/>
      <c r="C136" s="165" t="s">
        <v>162</v>
      </c>
      <c r="D136" s="165" t="s">
        <v>125</v>
      </c>
      <c r="E136" s="166" t="s">
        <v>163</v>
      </c>
      <c r="F136" s="167" t="s">
        <v>164</v>
      </c>
      <c r="G136" s="168" t="s">
        <v>139</v>
      </c>
      <c r="H136" s="169">
        <v>5</v>
      </c>
      <c r="I136" s="170"/>
      <c r="J136" s="171">
        <f>ROUND(I136*H136,2)</f>
        <v>0</v>
      </c>
      <c r="K136" s="167" t="s">
        <v>1</v>
      </c>
      <c r="L136" s="36"/>
      <c r="M136" s="172" t="s">
        <v>1</v>
      </c>
      <c r="N136" s="173" t="s">
        <v>46</v>
      </c>
      <c r="O136" s="74"/>
      <c r="P136" s="174">
        <f>O136*H136</f>
        <v>0</v>
      </c>
      <c r="Q136" s="174">
        <v>0.014999999999999999</v>
      </c>
      <c r="R136" s="174">
        <f>Q136*H136</f>
        <v>0.074999999999999997</v>
      </c>
      <c r="S136" s="174">
        <v>0</v>
      </c>
      <c r="T136" s="17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6" t="s">
        <v>130</v>
      </c>
      <c r="AT136" s="176" t="s">
        <v>125</v>
      </c>
      <c r="AU136" s="176" t="s">
        <v>121</v>
      </c>
      <c r="AY136" s="16" t="s">
        <v>122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6" t="s">
        <v>121</v>
      </c>
      <c r="BK136" s="177">
        <f>ROUND(I136*H136,2)</f>
        <v>0</v>
      </c>
      <c r="BL136" s="16" t="s">
        <v>130</v>
      </c>
      <c r="BM136" s="176" t="s">
        <v>165</v>
      </c>
    </row>
    <row r="137" s="2" customFormat="1" ht="24.15" customHeight="1">
      <c r="A137" s="35"/>
      <c r="B137" s="164"/>
      <c r="C137" s="165" t="s">
        <v>166</v>
      </c>
      <c r="D137" s="165" t="s">
        <v>125</v>
      </c>
      <c r="E137" s="166" t="s">
        <v>167</v>
      </c>
      <c r="F137" s="167" t="s">
        <v>168</v>
      </c>
      <c r="G137" s="168" t="s">
        <v>139</v>
      </c>
      <c r="H137" s="169">
        <v>1</v>
      </c>
      <c r="I137" s="170"/>
      <c r="J137" s="171">
        <f>ROUND(I137*H137,2)</f>
        <v>0</v>
      </c>
      <c r="K137" s="167" t="s">
        <v>1</v>
      </c>
      <c r="L137" s="36"/>
      <c r="M137" s="172" t="s">
        <v>1</v>
      </c>
      <c r="N137" s="173" t="s">
        <v>46</v>
      </c>
      <c r="O137" s="74"/>
      <c r="P137" s="174">
        <f>O137*H137</f>
        <v>0</v>
      </c>
      <c r="Q137" s="174">
        <v>0.014999999999999999</v>
      </c>
      <c r="R137" s="174">
        <f>Q137*H137</f>
        <v>0.014999999999999999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130</v>
      </c>
      <c r="AT137" s="176" t="s">
        <v>125</v>
      </c>
      <c r="AU137" s="176" t="s">
        <v>121</v>
      </c>
      <c r="AY137" s="16" t="s">
        <v>122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6" t="s">
        <v>121</v>
      </c>
      <c r="BK137" s="177">
        <f>ROUND(I137*H137,2)</f>
        <v>0</v>
      </c>
      <c r="BL137" s="16" t="s">
        <v>130</v>
      </c>
      <c r="BM137" s="176" t="s">
        <v>169</v>
      </c>
    </row>
    <row r="138" s="2" customFormat="1" ht="24.15" customHeight="1">
      <c r="A138" s="35"/>
      <c r="B138" s="164"/>
      <c r="C138" s="187" t="s">
        <v>170</v>
      </c>
      <c r="D138" s="187" t="s">
        <v>171</v>
      </c>
      <c r="E138" s="188" t="s">
        <v>172</v>
      </c>
      <c r="F138" s="189" t="s">
        <v>173</v>
      </c>
      <c r="G138" s="190" t="s">
        <v>146</v>
      </c>
      <c r="H138" s="191">
        <v>106.953</v>
      </c>
      <c r="I138" s="192"/>
      <c r="J138" s="193">
        <f>ROUND(I138*H138,2)</f>
        <v>0</v>
      </c>
      <c r="K138" s="189" t="s">
        <v>134</v>
      </c>
      <c r="L138" s="194"/>
      <c r="M138" s="195" t="s">
        <v>1</v>
      </c>
      <c r="N138" s="196" t="s">
        <v>46</v>
      </c>
      <c r="O138" s="74"/>
      <c r="P138" s="174">
        <f>O138*H138</f>
        <v>0</v>
      </c>
      <c r="Q138" s="174">
        <v>0.0025999999999999999</v>
      </c>
      <c r="R138" s="174">
        <f>Q138*H138</f>
        <v>0.27807779999999999</v>
      </c>
      <c r="S138" s="174">
        <v>0</v>
      </c>
      <c r="T138" s="17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6" t="s">
        <v>174</v>
      </c>
      <c r="AT138" s="176" t="s">
        <v>171</v>
      </c>
      <c r="AU138" s="176" t="s">
        <v>121</v>
      </c>
      <c r="AY138" s="16" t="s">
        <v>122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6" t="s">
        <v>121</v>
      </c>
      <c r="BK138" s="177">
        <f>ROUND(I138*H138,2)</f>
        <v>0</v>
      </c>
      <c r="BL138" s="16" t="s">
        <v>130</v>
      </c>
      <c r="BM138" s="176" t="s">
        <v>175</v>
      </c>
    </row>
    <row r="139" s="13" customFormat="1">
      <c r="A139" s="13"/>
      <c r="B139" s="178"/>
      <c r="C139" s="13"/>
      <c r="D139" s="179" t="s">
        <v>156</v>
      </c>
      <c r="E139" s="13"/>
      <c r="F139" s="181" t="s">
        <v>176</v>
      </c>
      <c r="G139" s="13"/>
      <c r="H139" s="182">
        <v>106.953</v>
      </c>
      <c r="I139" s="183"/>
      <c r="J139" s="13"/>
      <c r="K139" s="13"/>
      <c r="L139" s="178"/>
      <c r="M139" s="184"/>
      <c r="N139" s="185"/>
      <c r="O139" s="185"/>
      <c r="P139" s="185"/>
      <c r="Q139" s="185"/>
      <c r="R139" s="185"/>
      <c r="S139" s="185"/>
      <c r="T139" s="18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0" t="s">
        <v>156</v>
      </c>
      <c r="AU139" s="180" t="s">
        <v>121</v>
      </c>
      <c r="AV139" s="13" t="s">
        <v>121</v>
      </c>
      <c r="AW139" s="13" t="s">
        <v>3</v>
      </c>
      <c r="AX139" s="13" t="s">
        <v>88</v>
      </c>
      <c r="AY139" s="180" t="s">
        <v>122</v>
      </c>
    </row>
    <row r="140" s="2" customFormat="1" ht="24.15" customHeight="1">
      <c r="A140" s="35"/>
      <c r="B140" s="164"/>
      <c r="C140" s="165" t="s">
        <v>177</v>
      </c>
      <c r="D140" s="165" t="s">
        <v>125</v>
      </c>
      <c r="E140" s="166" t="s">
        <v>178</v>
      </c>
      <c r="F140" s="167" t="s">
        <v>179</v>
      </c>
      <c r="G140" s="168" t="s">
        <v>128</v>
      </c>
      <c r="H140" s="169">
        <v>75</v>
      </c>
      <c r="I140" s="170"/>
      <c r="J140" s="171">
        <f>ROUND(I140*H140,2)</f>
        <v>0</v>
      </c>
      <c r="K140" s="167" t="s">
        <v>134</v>
      </c>
      <c r="L140" s="36"/>
      <c r="M140" s="172" t="s">
        <v>1</v>
      </c>
      <c r="N140" s="173" t="s">
        <v>46</v>
      </c>
      <c r="O140" s="74"/>
      <c r="P140" s="174">
        <f>O140*H140</f>
        <v>0</v>
      </c>
      <c r="Q140" s="174">
        <v>2.0000000000000002E-05</v>
      </c>
      <c r="R140" s="174">
        <f>Q140*H140</f>
        <v>0.0015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130</v>
      </c>
      <c r="AT140" s="176" t="s">
        <v>125</v>
      </c>
      <c r="AU140" s="176" t="s">
        <v>121</v>
      </c>
      <c r="AY140" s="16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121</v>
      </c>
      <c r="BK140" s="177">
        <f>ROUND(I140*H140,2)</f>
        <v>0</v>
      </c>
      <c r="BL140" s="16" t="s">
        <v>130</v>
      </c>
      <c r="BM140" s="176" t="s">
        <v>180</v>
      </c>
    </row>
    <row r="141" s="2" customFormat="1" ht="14.4" customHeight="1">
      <c r="A141" s="35"/>
      <c r="B141" s="164"/>
      <c r="C141" s="165" t="s">
        <v>181</v>
      </c>
      <c r="D141" s="165" t="s">
        <v>125</v>
      </c>
      <c r="E141" s="166" t="s">
        <v>182</v>
      </c>
      <c r="F141" s="167" t="s">
        <v>183</v>
      </c>
      <c r="G141" s="168" t="s">
        <v>128</v>
      </c>
      <c r="H141" s="169">
        <v>71.200000000000003</v>
      </c>
      <c r="I141" s="170"/>
      <c r="J141" s="171">
        <f>ROUND(I141*H141,2)</f>
        <v>0</v>
      </c>
      <c r="K141" s="167" t="s">
        <v>134</v>
      </c>
      <c r="L141" s="36"/>
      <c r="M141" s="172" t="s">
        <v>1</v>
      </c>
      <c r="N141" s="173" t="s">
        <v>46</v>
      </c>
      <c r="O141" s="74"/>
      <c r="P141" s="174">
        <f>O141*H141</f>
        <v>0</v>
      </c>
      <c r="Q141" s="174">
        <v>2.0000000000000002E-05</v>
      </c>
      <c r="R141" s="174">
        <f>Q141*H141</f>
        <v>0.0014240000000000001</v>
      </c>
      <c r="S141" s="174">
        <v>0</v>
      </c>
      <c r="T141" s="17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6" t="s">
        <v>130</v>
      </c>
      <c r="AT141" s="176" t="s">
        <v>125</v>
      </c>
      <c r="AU141" s="176" t="s">
        <v>121</v>
      </c>
      <c r="AY141" s="16" t="s">
        <v>122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6" t="s">
        <v>121</v>
      </c>
      <c r="BK141" s="177">
        <f>ROUND(I141*H141,2)</f>
        <v>0</v>
      </c>
      <c r="BL141" s="16" t="s">
        <v>130</v>
      </c>
      <c r="BM141" s="176" t="s">
        <v>184</v>
      </c>
    </row>
    <row r="142" s="13" customFormat="1">
      <c r="A142" s="13"/>
      <c r="B142" s="178"/>
      <c r="C142" s="13"/>
      <c r="D142" s="179" t="s">
        <v>156</v>
      </c>
      <c r="E142" s="180" t="s">
        <v>1</v>
      </c>
      <c r="F142" s="181" t="s">
        <v>185</v>
      </c>
      <c r="G142" s="13"/>
      <c r="H142" s="182">
        <v>71.200000000000003</v>
      </c>
      <c r="I142" s="183"/>
      <c r="J142" s="13"/>
      <c r="K142" s="13"/>
      <c r="L142" s="178"/>
      <c r="M142" s="184"/>
      <c r="N142" s="185"/>
      <c r="O142" s="185"/>
      <c r="P142" s="185"/>
      <c r="Q142" s="185"/>
      <c r="R142" s="185"/>
      <c r="S142" s="185"/>
      <c r="T142" s="18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0" t="s">
        <v>156</v>
      </c>
      <c r="AU142" s="180" t="s">
        <v>121</v>
      </c>
      <c r="AV142" s="13" t="s">
        <v>121</v>
      </c>
      <c r="AW142" s="13" t="s">
        <v>36</v>
      </c>
      <c r="AX142" s="13" t="s">
        <v>88</v>
      </c>
      <c r="AY142" s="180" t="s">
        <v>122</v>
      </c>
    </row>
    <row r="143" s="2" customFormat="1" ht="14.4" customHeight="1">
      <c r="A143" s="35"/>
      <c r="B143" s="164"/>
      <c r="C143" s="187" t="s">
        <v>186</v>
      </c>
      <c r="D143" s="187" t="s">
        <v>171</v>
      </c>
      <c r="E143" s="188" t="s">
        <v>187</v>
      </c>
      <c r="F143" s="189" t="s">
        <v>188</v>
      </c>
      <c r="G143" s="190" t="s">
        <v>128</v>
      </c>
      <c r="H143" s="191">
        <v>76.972999999999999</v>
      </c>
      <c r="I143" s="192"/>
      <c r="J143" s="193">
        <f>ROUND(I143*H143,2)</f>
        <v>0</v>
      </c>
      <c r="K143" s="189" t="s">
        <v>134</v>
      </c>
      <c r="L143" s="194"/>
      <c r="M143" s="195" t="s">
        <v>1</v>
      </c>
      <c r="N143" s="196" t="s">
        <v>46</v>
      </c>
      <c r="O143" s="74"/>
      <c r="P143" s="174">
        <f>O143*H143</f>
        <v>0</v>
      </c>
      <c r="Q143" s="174">
        <v>0.00014999999999999999</v>
      </c>
      <c r="R143" s="174">
        <f>Q143*H143</f>
        <v>0.011545949999999999</v>
      </c>
      <c r="S143" s="174">
        <v>0</v>
      </c>
      <c r="T143" s="17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6" t="s">
        <v>174</v>
      </c>
      <c r="AT143" s="176" t="s">
        <v>171</v>
      </c>
      <c r="AU143" s="176" t="s">
        <v>121</v>
      </c>
      <c r="AY143" s="16" t="s">
        <v>122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6" t="s">
        <v>121</v>
      </c>
      <c r="BK143" s="177">
        <f>ROUND(I143*H143,2)</f>
        <v>0</v>
      </c>
      <c r="BL143" s="16" t="s">
        <v>130</v>
      </c>
      <c r="BM143" s="176" t="s">
        <v>189</v>
      </c>
    </row>
    <row r="144" s="13" customFormat="1">
      <c r="A144" s="13"/>
      <c r="B144" s="178"/>
      <c r="C144" s="13"/>
      <c r="D144" s="179" t="s">
        <v>156</v>
      </c>
      <c r="E144" s="13"/>
      <c r="F144" s="181" t="s">
        <v>190</v>
      </c>
      <c r="G144" s="13"/>
      <c r="H144" s="182">
        <v>76.972999999999999</v>
      </c>
      <c r="I144" s="183"/>
      <c r="J144" s="13"/>
      <c r="K144" s="13"/>
      <c r="L144" s="178"/>
      <c r="M144" s="184"/>
      <c r="N144" s="185"/>
      <c r="O144" s="185"/>
      <c r="P144" s="185"/>
      <c r="Q144" s="185"/>
      <c r="R144" s="185"/>
      <c r="S144" s="185"/>
      <c r="T144" s="18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0" t="s">
        <v>156</v>
      </c>
      <c r="AU144" s="180" t="s">
        <v>121</v>
      </c>
      <c r="AV144" s="13" t="s">
        <v>121</v>
      </c>
      <c r="AW144" s="13" t="s">
        <v>3</v>
      </c>
      <c r="AX144" s="13" t="s">
        <v>88</v>
      </c>
      <c r="AY144" s="180" t="s">
        <v>122</v>
      </c>
    </row>
    <row r="145" s="2" customFormat="1" ht="14.4" customHeight="1">
      <c r="A145" s="35"/>
      <c r="B145" s="164"/>
      <c r="C145" s="165" t="s">
        <v>191</v>
      </c>
      <c r="D145" s="165" t="s">
        <v>125</v>
      </c>
      <c r="E145" s="166" t="s">
        <v>192</v>
      </c>
      <c r="F145" s="167" t="s">
        <v>193</v>
      </c>
      <c r="G145" s="168" t="s">
        <v>128</v>
      </c>
      <c r="H145" s="169">
        <v>4.5</v>
      </c>
      <c r="I145" s="170"/>
      <c r="J145" s="171">
        <f>ROUND(I145*H145,2)</f>
        <v>0</v>
      </c>
      <c r="K145" s="167" t="s">
        <v>129</v>
      </c>
      <c r="L145" s="36"/>
      <c r="M145" s="172" t="s">
        <v>1</v>
      </c>
      <c r="N145" s="173" t="s">
        <v>46</v>
      </c>
      <c r="O145" s="74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6" t="s">
        <v>130</v>
      </c>
      <c r="AT145" s="176" t="s">
        <v>125</v>
      </c>
      <c r="AU145" s="176" t="s">
        <v>121</v>
      </c>
      <c r="AY145" s="16" t="s">
        <v>122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6" t="s">
        <v>121</v>
      </c>
      <c r="BK145" s="177">
        <f>ROUND(I145*H145,2)</f>
        <v>0</v>
      </c>
      <c r="BL145" s="16" t="s">
        <v>130</v>
      </c>
      <c r="BM145" s="176" t="s">
        <v>194</v>
      </c>
    </row>
    <row r="146" s="2" customFormat="1" ht="24.15" customHeight="1">
      <c r="A146" s="35"/>
      <c r="B146" s="164"/>
      <c r="C146" s="187" t="s">
        <v>8</v>
      </c>
      <c r="D146" s="187" t="s">
        <v>171</v>
      </c>
      <c r="E146" s="188" t="s">
        <v>195</v>
      </c>
      <c r="F146" s="189" t="s">
        <v>196</v>
      </c>
      <c r="G146" s="190" t="s">
        <v>128</v>
      </c>
      <c r="H146" s="191">
        <v>4.5899999999999999</v>
      </c>
      <c r="I146" s="192"/>
      <c r="J146" s="193">
        <f>ROUND(I146*H146,2)</f>
        <v>0</v>
      </c>
      <c r="K146" s="189" t="s">
        <v>129</v>
      </c>
      <c r="L146" s="194"/>
      <c r="M146" s="195" t="s">
        <v>1</v>
      </c>
      <c r="N146" s="196" t="s">
        <v>46</v>
      </c>
      <c r="O146" s="74"/>
      <c r="P146" s="174">
        <f>O146*H146</f>
        <v>0</v>
      </c>
      <c r="Q146" s="174">
        <v>0.00025000000000000001</v>
      </c>
      <c r="R146" s="174">
        <f>Q146*H146</f>
        <v>0.0011475000000000001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174</v>
      </c>
      <c r="AT146" s="176" t="s">
        <v>171</v>
      </c>
      <c r="AU146" s="176" t="s">
        <v>121</v>
      </c>
      <c r="AY146" s="16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121</v>
      </c>
      <c r="BK146" s="177">
        <f>ROUND(I146*H146,2)</f>
        <v>0</v>
      </c>
      <c r="BL146" s="16" t="s">
        <v>130</v>
      </c>
      <c r="BM146" s="176" t="s">
        <v>197</v>
      </c>
    </row>
    <row r="147" s="13" customFormat="1">
      <c r="A147" s="13"/>
      <c r="B147" s="178"/>
      <c r="C147" s="13"/>
      <c r="D147" s="179" t="s">
        <v>156</v>
      </c>
      <c r="E147" s="13"/>
      <c r="F147" s="181" t="s">
        <v>198</v>
      </c>
      <c r="G147" s="13"/>
      <c r="H147" s="182">
        <v>4.5899999999999999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156</v>
      </c>
      <c r="AU147" s="180" t="s">
        <v>121</v>
      </c>
      <c r="AV147" s="13" t="s">
        <v>121</v>
      </c>
      <c r="AW147" s="13" t="s">
        <v>3</v>
      </c>
      <c r="AX147" s="13" t="s">
        <v>88</v>
      </c>
      <c r="AY147" s="180" t="s">
        <v>122</v>
      </c>
    </row>
    <row r="148" s="2" customFormat="1" ht="14.4" customHeight="1">
      <c r="A148" s="35"/>
      <c r="B148" s="164"/>
      <c r="C148" s="165" t="s">
        <v>130</v>
      </c>
      <c r="D148" s="165" t="s">
        <v>125</v>
      </c>
      <c r="E148" s="166" t="s">
        <v>199</v>
      </c>
      <c r="F148" s="167" t="s">
        <v>200</v>
      </c>
      <c r="G148" s="168" t="s">
        <v>128</v>
      </c>
      <c r="H148" s="169">
        <v>9</v>
      </c>
      <c r="I148" s="170"/>
      <c r="J148" s="171">
        <f>ROUND(I148*H148,2)</f>
        <v>0</v>
      </c>
      <c r="K148" s="167" t="s">
        <v>134</v>
      </c>
      <c r="L148" s="36"/>
      <c r="M148" s="172" t="s">
        <v>1</v>
      </c>
      <c r="N148" s="173" t="s">
        <v>46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130</v>
      </c>
      <c r="AT148" s="176" t="s">
        <v>125</v>
      </c>
      <c r="AU148" s="176" t="s">
        <v>121</v>
      </c>
      <c r="AY148" s="16" t="s">
        <v>122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121</v>
      </c>
      <c r="BK148" s="177">
        <f>ROUND(I148*H148,2)</f>
        <v>0</v>
      </c>
      <c r="BL148" s="16" t="s">
        <v>130</v>
      </c>
      <c r="BM148" s="176" t="s">
        <v>201</v>
      </c>
    </row>
    <row r="149" s="13" customFormat="1">
      <c r="A149" s="13"/>
      <c r="B149" s="178"/>
      <c r="C149" s="13"/>
      <c r="D149" s="179" t="s">
        <v>156</v>
      </c>
      <c r="E149" s="180" t="s">
        <v>1</v>
      </c>
      <c r="F149" s="181" t="s">
        <v>202</v>
      </c>
      <c r="G149" s="13"/>
      <c r="H149" s="182">
        <v>9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156</v>
      </c>
      <c r="AU149" s="180" t="s">
        <v>121</v>
      </c>
      <c r="AV149" s="13" t="s">
        <v>121</v>
      </c>
      <c r="AW149" s="13" t="s">
        <v>36</v>
      </c>
      <c r="AX149" s="13" t="s">
        <v>88</v>
      </c>
      <c r="AY149" s="180" t="s">
        <v>122</v>
      </c>
    </row>
    <row r="150" s="2" customFormat="1" ht="14.4" customHeight="1">
      <c r="A150" s="35"/>
      <c r="B150" s="164"/>
      <c r="C150" s="187" t="s">
        <v>203</v>
      </c>
      <c r="D150" s="187" t="s">
        <v>171</v>
      </c>
      <c r="E150" s="188" t="s">
        <v>204</v>
      </c>
      <c r="F150" s="189" t="s">
        <v>205</v>
      </c>
      <c r="G150" s="190" t="s">
        <v>128</v>
      </c>
      <c r="H150" s="191">
        <v>9.1799999999999997</v>
      </c>
      <c r="I150" s="192"/>
      <c r="J150" s="193">
        <f>ROUND(I150*H150,2)</f>
        <v>0</v>
      </c>
      <c r="K150" s="189" t="s">
        <v>129</v>
      </c>
      <c r="L150" s="194"/>
      <c r="M150" s="195" t="s">
        <v>1</v>
      </c>
      <c r="N150" s="196" t="s">
        <v>46</v>
      </c>
      <c r="O150" s="74"/>
      <c r="P150" s="174">
        <f>O150*H150</f>
        <v>0</v>
      </c>
      <c r="Q150" s="174">
        <v>0.00017000000000000001</v>
      </c>
      <c r="R150" s="174">
        <f>Q150*H150</f>
        <v>0.0015606000000000001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174</v>
      </c>
      <c r="AT150" s="176" t="s">
        <v>171</v>
      </c>
      <c r="AU150" s="176" t="s">
        <v>121</v>
      </c>
      <c r="AY150" s="16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121</v>
      </c>
      <c r="BK150" s="177">
        <f>ROUND(I150*H150,2)</f>
        <v>0</v>
      </c>
      <c r="BL150" s="16" t="s">
        <v>130</v>
      </c>
      <c r="BM150" s="176" t="s">
        <v>206</v>
      </c>
    </row>
    <row r="151" s="13" customFormat="1">
      <c r="A151" s="13"/>
      <c r="B151" s="178"/>
      <c r="C151" s="13"/>
      <c r="D151" s="179" t="s">
        <v>156</v>
      </c>
      <c r="E151" s="13"/>
      <c r="F151" s="181" t="s">
        <v>207</v>
      </c>
      <c r="G151" s="13"/>
      <c r="H151" s="182">
        <v>9.1799999999999997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156</v>
      </c>
      <c r="AU151" s="180" t="s">
        <v>121</v>
      </c>
      <c r="AV151" s="13" t="s">
        <v>121</v>
      </c>
      <c r="AW151" s="13" t="s">
        <v>3</v>
      </c>
      <c r="AX151" s="13" t="s">
        <v>88</v>
      </c>
      <c r="AY151" s="180" t="s">
        <v>122</v>
      </c>
    </row>
    <row r="152" s="2" customFormat="1" ht="24.15" customHeight="1">
      <c r="A152" s="35"/>
      <c r="B152" s="164"/>
      <c r="C152" s="165" t="s">
        <v>208</v>
      </c>
      <c r="D152" s="165" t="s">
        <v>125</v>
      </c>
      <c r="E152" s="166" t="s">
        <v>209</v>
      </c>
      <c r="F152" s="167" t="s">
        <v>210</v>
      </c>
      <c r="G152" s="168" t="s">
        <v>211</v>
      </c>
      <c r="H152" s="197"/>
      <c r="I152" s="170"/>
      <c r="J152" s="171">
        <f>ROUND(I152*H152,2)</f>
        <v>0</v>
      </c>
      <c r="K152" s="167" t="s">
        <v>134</v>
      </c>
      <c r="L152" s="36"/>
      <c r="M152" s="172" t="s">
        <v>1</v>
      </c>
      <c r="N152" s="173" t="s">
        <v>46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130</v>
      </c>
      <c r="AT152" s="176" t="s">
        <v>125</v>
      </c>
      <c r="AU152" s="176" t="s">
        <v>121</v>
      </c>
      <c r="AY152" s="16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121</v>
      </c>
      <c r="BK152" s="177">
        <f>ROUND(I152*H152,2)</f>
        <v>0</v>
      </c>
      <c r="BL152" s="16" t="s">
        <v>130</v>
      </c>
      <c r="BM152" s="176" t="s">
        <v>212</v>
      </c>
    </row>
    <row r="153" s="12" customFormat="1" ht="22.8" customHeight="1">
      <c r="A153" s="12"/>
      <c r="B153" s="151"/>
      <c r="C153" s="12"/>
      <c r="D153" s="152" t="s">
        <v>79</v>
      </c>
      <c r="E153" s="162" t="s">
        <v>213</v>
      </c>
      <c r="F153" s="162" t="s">
        <v>214</v>
      </c>
      <c r="G153" s="12"/>
      <c r="H153" s="12"/>
      <c r="I153" s="154"/>
      <c r="J153" s="163">
        <f>BK153</f>
        <v>0</v>
      </c>
      <c r="K153" s="12"/>
      <c r="L153" s="151"/>
      <c r="M153" s="156"/>
      <c r="N153" s="157"/>
      <c r="O153" s="157"/>
      <c r="P153" s="158">
        <f>P154</f>
        <v>0</v>
      </c>
      <c r="Q153" s="157"/>
      <c r="R153" s="158">
        <f>R154</f>
        <v>0.0057199999999999994</v>
      </c>
      <c r="S153" s="157"/>
      <c r="T153" s="15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2" t="s">
        <v>121</v>
      </c>
      <c r="AT153" s="160" t="s">
        <v>79</v>
      </c>
      <c r="AU153" s="160" t="s">
        <v>88</v>
      </c>
      <c r="AY153" s="152" t="s">
        <v>122</v>
      </c>
      <c r="BK153" s="161">
        <f>BK154</f>
        <v>0</v>
      </c>
    </row>
    <row r="154" s="2" customFormat="1" ht="37.8" customHeight="1">
      <c r="A154" s="35"/>
      <c r="B154" s="164"/>
      <c r="C154" s="165" t="s">
        <v>215</v>
      </c>
      <c r="D154" s="165" t="s">
        <v>125</v>
      </c>
      <c r="E154" s="166" t="s">
        <v>216</v>
      </c>
      <c r="F154" s="167" t="s">
        <v>217</v>
      </c>
      <c r="G154" s="168" t="s">
        <v>146</v>
      </c>
      <c r="H154" s="169">
        <v>22</v>
      </c>
      <c r="I154" s="170"/>
      <c r="J154" s="171">
        <f>ROUND(I154*H154,2)</f>
        <v>0</v>
      </c>
      <c r="K154" s="167" t="s">
        <v>134</v>
      </c>
      <c r="L154" s="36"/>
      <c r="M154" s="172" t="s">
        <v>1</v>
      </c>
      <c r="N154" s="173" t="s">
        <v>46</v>
      </c>
      <c r="O154" s="74"/>
      <c r="P154" s="174">
        <f>O154*H154</f>
        <v>0</v>
      </c>
      <c r="Q154" s="174">
        <v>0.00025999999999999998</v>
      </c>
      <c r="R154" s="174">
        <f>Q154*H154</f>
        <v>0.0057199999999999994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130</v>
      </c>
      <c r="AT154" s="176" t="s">
        <v>125</v>
      </c>
      <c r="AU154" s="176" t="s">
        <v>121</v>
      </c>
      <c r="AY154" s="16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121</v>
      </c>
      <c r="BK154" s="177">
        <f>ROUND(I154*H154,2)</f>
        <v>0</v>
      </c>
      <c r="BL154" s="16" t="s">
        <v>130</v>
      </c>
      <c r="BM154" s="176" t="s">
        <v>218</v>
      </c>
    </row>
    <row r="155" s="12" customFormat="1" ht="25.92" customHeight="1">
      <c r="A155" s="12"/>
      <c r="B155" s="151"/>
      <c r="C155" s="12"/>
      <c r="D155" s="152" t="s">
        <v>79</v>
      </c>
      <c r="E155" s="153" t="s">
        <v>219</v>
      </c>
      <c r="F155" s="153" t="s">
        <v>220</v>
      </c>
      <c r="G155" s="12"/>
      <c r="H155" s="12"/>
      <c r="I155" s="154"/>
      <c r="J155" s="155">
        <f>BK155</f>
        <v>0</v>
      </c>
      <c r="K155" s="12"/>
      <c r="L155" s="151"/>
      <c r="M155" s="156"/>
      <c r="N155" s="157"/>
      <c r="O155" s="157"/>
      <c r="P155" s="158">
        <f>P156+P158+P160</f>
        <v>0</v>
      </c>
      <c r="Q155" s="157"/>
      <c r="R155" s="158">
        <f>R156+R158+R160</f>
        <v>0</v>
      </c>
      <c r="S155" s="157"/>
      <c r="T155" s="159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148</v>
      </c>
      <c r="AT155" s="160" t="s">
        <v>79</v>
      </c>
      <c r="AU155" s="160" t="s">
        <v>80</v>
      </c>
      <c r="AY155" s="152" t="s">
        <v>122</v>
      </c>
      <c r="BK155" s="161">
        <f>BK156+BK158+BK160</f>
        <v>0</v>
      </c>
    </row>
    <row r="156" s="12" customFormat="1" ht="22.8" customHeight="1">
      <c r="A156" s="12"/>
      <c r="B156" s="151"/>
      <c r="C156" s="12"/>
      <c r="D156" s="152" t="s">
        <v>79</v>
      </c>
      <c r="E156" s="162" t="s">
        <v>221</v>
      </c>
      <c r="F156" s="162" t="s">
        <v>222</v>
      </c>
      <c r="G156" s="12"/>
      <c r="H156" s="12"/>
      <c r="I156" s="154"/>
      <c r="J156" s="163">
        <f>BK156</f>
        <v>0</v>
      </c>
      <c r="K156" s="12"/>
      <c r="L156" s="151"/>
      <c r="M156" s="156"/>
      <c r="N156" s="157"/>
      <c r="O156" s="157"/>
      <c r="P156" s="158">
        <f>P157</f>
        <v>0</v>
      </c>
      <c r="Q156" s="157"/>
      <c r="R156" s="158">
        <f>R157</f>
        <v>0</v>
      </c>
      <c r="S156" s="157"/>
      <c r="T156" s="15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148</v>
      </c>
      <c r="AT156" s="160" t="s">
        <v>79</v>
      </c>
      <c r="AU156" s="160" t="s">
        <v>88</v>
      </c>
      <c r="AY156" s="152" t="s">
        <v>122</v>
      </c>
      <c r="BK156" s="161">
        <f>BK157</f>
        <v>0</v>
      </c>
    </row>
    <row r="157" s="2" customFormat="1" ht="14.4" customHeight="1">
      <c r="A157" s="35"/>
      <c r="B157" s="164"/>
      <c r="C157" s="165" t="s">
        <v>223</v>
      </c>
      <c r="D157" s="165" t="s">
        <v>125</v>
      </c>
      <c r="E157" s="166" t="s">
        <v>224</v>
      </c>
      <c r="F157" s="167" t="s">
        <v>222</v>
      </c>
      <c r="G157" s="168" t="s">
        <v>211</v>
      </c>
      <c r="H157" s="197"/>
      <c r="I157" s="170"/>
      <c r="J157" s="171">
        <f>ROUND(I157*H157,2)</f>
        <v>0</v>
      </c>
      <c r="K157" s="167" t="s">
        <v>134</v>
      </c>
      <c r="L157" s="36"/>
      <c r="M157" s="172" t="s">
        <v>1</v>
      </c>
      <c r="N157" s="173" t="s">
        <v>46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225</v>
      </c>
      <c r="AT157" s="176" t="s">
        <v>125</v>
      </c>
      <c r="AU157" s="176" t="s">
        <v>121</v>
      </c>
      <c r="AY157" s="16" t="s">
        <v>122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121</v>
      </c>
      <c r="BK157" s="177">
        <f>ROUND(I157*H157,2)</f>
        <v>0</v>
      </c>
      <c r="BL157" s="16" t="s">
        <v>225</v>
      </c>
      <c r="BM157" s="176" t="s">
        <v>226</v>
      </c>
    </row>
    <row r="158" s="12" customFormat="1" ht="22.8" customHeight="1">
      <c r="A158" s="12"/>
      <c r="B158" s="151"/>
      <c r="C158" s="12"/>
      <c r="D158" s="152" t="s">
        <v>79</v>
      </c>
      <c r="E158" s="162" t="s">
        <v>227</v>
      </c>
      <c r="F158" s="162" t="s">
        <v>228</v>
      </c>
      <c r="G158" s="12"/>
      <c r="H158" s="12"/>
      <c r="I158" s="154"/>
      <c r="J158" s="163">
        <f>BK158</f>
        <v>0</v>
      </c>
      <c r="K158" s="12"/>
      <c r="L158" s="151"/>
      <c r="M158" s="156"/>
      <c r="N158" s="157"/>
      <c r="O158" s="157"/>
      <c r="P158" s="158">
        <f>P159</f>
        <v>0</v>
      </c>
      <c r="Q158" s="157"/>
      <c r="R158" s="158">
        <f>R159</f>
        <v>0</v>
      </c>
      <c r="S158" s="157"/>
      <c r="T158" s="15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2" t="s">
        <v>148</v>
      </c>
      <c r="AT158" s="160" t="s">
        <v>79</v>
      </c>
      <c r="AU158" s="160" t="s">
        <v>88</v>
      </c>
      <c r="AY158" s="152" t="s">
        <v>122</v>
      </c>
      <c r="BK158" s="161">
        <f>BK159</f>
        <v>0</v>
      </c>
    </row>
    <row r="159" s="2" customFormat="1" ht="14.4" customHeight="1">
      <c r="A159" s="35"/>
      <c r="B159" s="164"/>
      <c r="C159" s="165" t="s">
        <v>7</v>
      </c>
      <c r="D159" s="165" t="s">
        <v>125</v>
      </c>
      <c r="E159" s="166" t="s">
        <v>229</v>
      </c>
      <c r="F159" s="167" t="s">
        <v>230</v>
      </c>
      <c r="G159" s="168" t="s">
        <v>211</v>
      </c>
      <c r="H159" s="197"/>
      <c r="I159" s="170"/>
      <c r="J159" s="171">
        <f>ROUND(I159*H159,2)</f>
        <v>0</v>
      </c>
      <c r="K159" s="167" t="s">
        <v>134</v>
      </c>
      <c r="L159" s="36"/>
      <c r="M159" s="172" t="s">
        <v>1</v>
      </c>
      <c r="N159" s="173" t="s">
        <v>46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225</v>
      </c>
      <c r="AT159" s="176" t="s">
        <v>125</v>
      </c>
      <c r="AU159" s="176" t="s">
        <v>121</v>
      </c>
      <c r="AY159" s="16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121</v>
      </c>
      <c r="BK159" s="177">
        <f>ROUND(I159*H159,2)</f>
        <v>0</v>
      </c>
      <c r="BL159" s="16" t="s">
        <v>225</v>
      </c>
      <c r="BM159" s="176" t="s">
        <v>231</v>
      </c>
    </row>
    <row r="160" s="12" customFormat="1" ht="22.8" customHeight="1">
      <c r="A160" s="12"/>
      <c r="B160" s="151"/>
      <c r="C160" s="12"/>
      <c r="D160" s="152" t="s">
        <v>79</v>
      </c>
      <c r="E160" s="162" t="s">
        <v>232</v>
      </c>
      <c r="F160" s="162" t="s">
        <v>233</v>
      </c>
      <c r="G160" s="12"/>
      <c r="H160" s="12"/>
      <c r="I160" s="154"/>
      <c r="J160" s="163">
        <f>BK160</f>
        <v>0</v>
      </c>
      <c r="K160" s="12"/>
      <c r="L160" s="151"/>
      <c r="M160" s="156"/>
      <c r="N160" s="157"/>
      <c r="O160" s="157"/>
      <c r="P160" s="158">
        <f>P161</f>
        <v>0</v>
      </c>
      <c r="Q160" s="157"/>
      <c r="R160" s="158">
        <f>R161</f>
        <v>0</v>
      </c>
      <c r="S160" s="157"/>
      <c r="T160" s="15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2" t="s">
        <v>148</v>
      </c>
      <c r="AT160" s="160" t="s">
        <v>79</v>
      </c>
      <c r="AU160" s="160" t="s">
        <v>88</v>
      </c>
      <c r="AY160" s="152" t="s">
        <v>122</v>
      </c>
      <c r="BK160" s="161">
        <f>BK161</f>
        <v>0</v>
      </c>
    </row>
    <row r="161" s="2" customFormat="1" ht="14.4" customHeight="1">
      <c r="A161" s="35"/>
      <c r="B161" s="164"/>
      <c r="C161" s="165" t="s">
        <v>234</v>
      </c>
      <c r="D161" s="165" t="s">
        <v>125</v>
      </c>
      <c r="E161" s="166" t="s">
        <v>235</v>
      </c>
      <c r="F161" s="167" t="s">
        <v>236</v>
      </c>
      <c r="G161" s="168" t="s">
        <v>211</v>
      </c>
      <c r="H161" s="197"/>
      <c r="I161" s="170"/>
      <c r="J161" s="171">
        <f>ROUND(I161*H161,2)</f>
        <v>0</v>
      </c>
      <c r="K161" s="167" t="s">
        <v>134</v>
      </c>
      <c r="L161" s="36"/>
      <c r="M161" s="198" t="s">
        <v>1</v>
      </c>
      <c r="N161" s="199" t="s">
        <v>46</v>
      </c>
      <c r="O161" s="20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225</v>
      </c>
      <c r="AT161" s="176" t="s">
        <v>125</v>
      </c>
      <c r="AU161" s="176" t="s">
        <v>121</v>
      </c>
      <c r="AY161" s="16" t="s">
        <v>122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121</v>
      </c>
      <c r="BK161" s="177">
        <f>ROUND(I161*H161,2)</f>
        <v>0</v>
      </c>
      <c r="BL161" s="16" t="s">
        <v>225</v>
      </c>
      <c r="BM161" s="176" t="s">
        <v>237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2021-10-04T13:51:29Z</dcterms:created>
  <dcterms:modified xsi:type="dcterms:W3CDTF">2021-10-04T13:51:33Z</dcterms:modified>
</cp:coreProperties>
</file>